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otirisChinos\Downloads\"/>
    </mc:Choice>
  </mc:AlternateContent>
  <xr:revisionPtr revIDLastSave="0" documentId="13_ncr:1_{492085C5-3FC0-45FC-A57F-8A08BBF8AD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puts" sheetId="1" r:id="rId1"/>
    <sheet name="WACC Calculator" sheetId="2" r:id="rId2"/>
    <sheet name="Sensitivity" sheetId="3" r:id="rId3"/>
    <sheet name="Guid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3" l="1"/>
  <c r="F10" i="3"/>
  <c r="E10" i="3"/>
  <c r="D10" i="3"/>
  <c r="C10" i="3"/>
  <c r="B10" i="3"/>
  <c r="G9" i="3"/>
  <c r="F9" i="3"/>
  <c r="E9" i="3"/>
  <c r="D9" i="3"/>
  <c r="C9" i="3"/>
  <c r="B9" i="3"/>
  <c r="G8" i="3"/>
  <c r="F8" i="3"/>
  <c r="E8" i="3"/>
  <c r="D8" i="3"/>
  <c r="C8" i="3"/>
  <c r="B8" i="3"/>
  <c r="G7" i="3"/>
  <c r="F7" i="3"/>
  <c r="E7" i="3"/>
  <c r="D7" i="3"/>
  <c r="C7" i="3"/>
  <c r="B7" i="3"/>
  <c r="G6" i="3"/>
  <c r="F6" i="3"/>
  <c r="E6" i="3"/>
  <c r="D6" i="3"/>
  <c r="C6" i="3"/>
  <c r="B6" i="3"/>
  <c r="G5" i="3"/>
  <c r="F5" i="3"/>
  <c r="E5" i="3"/>
  <c r="D5" i="3"/>
  <c r="C5" i="3"/>
  <c r="B5" i="3"/>
  <c r="B9" i="2"/>
  <c r="B7" i="2"/>
  <c r="B6" i="2"/>
  <c r="B8" i="2" s="1"/>
  <c r="B14" i="3" s="1"/>
  <c r="B5" i="2"/>
  <c r="B4" i="2"/>
</calcChain>
</file>

<file path=xl/sharedStrings.xml><?xml version="1.0" encoding="utf-8"?>
<sst xmlns="http://schemas.openxmlformats.org/spreadsheetml/2006/main" count="51" uniqueCount="50">
  <si>
    <t>Greece2Day Financial Tools — #01 WACC Calculator</t>
  </si>
  <si>
    <t>Συμπληρώστε μόνο τα μπλε κελιά. Όλα τα υπόλοιπα υπολογίζονται αυτόματα.</t>
  </si>
  <si>
    <t>Κεφαλαιακή Δομή / Capital Structure</t>
  </si>
  <si>
    <t>Αγοραία αξία Ιδίων Κεφαλαίων (Equity Value)</t>
  </si>
  <si>
    <t>€</t>
  </si>
  <si>
    <t>Αγοραία αξία Χρέους (Debt Value)</t>
  </si>
  <si>
    <t>Κόστος Ιδίων Κεφαλαίων / Cost of Equity (CAPM)</t>
  </si>
  <si>
    <t>Risk-free Rate (Rf)</t>
  </si>
  <si>
    <t>Beta (β)</t>
  </si>
  <si>
    <t>Equity Risk Premium (ERP)</t>
  </si>
  <si>
    <t>Country Risk Premium (προαιρετικό)</t>
  </si>
  <si>
    <t>Κόστος Χρέους / Cost of Debt</t>
  </si>
  <si>
    <t>Pre-tax Cost of Debt (Rd)</t>
  </si>
  <si>
    <t>Corporate Tax Rate (T)</t>
  </si>
  <si>
    <t>Σημείωση</t>
  </si>
  <si>
    <t>Οι προεπιλεγμένες τιμές είναι ενδεικτικές και υπάρχουν μόνο για να φαίνεται η λειτουργία του εργαλείου. Αντικαταστήστε τες με τα δικά σας στοιχεία. Για εταιρική αποτίμηση προτιμήστε αγοραίες και όχι λογιστικές αξίες κεφαλαίου.</t>
  </si>
  <si>
    <t>WACC — Αποτελέσματα</t>
  </si>
  <si>
    <t>Μέγεθος</t>
  </si>
  <si>
    <t>Αποτέλεσμα</t>
  </si>
  <si>
    <t>Cost of Equity (Ke)</t>
  </si>
  <si>
    <t>After-tax Cost of Debt</t>
  </si>
  <si>
    <t>Equity Weight (E / D+E)</t>
  </si>
  <si>
    <t>Debt Weight (D / D+E)</t>
  </si>
  <si>
    <t>WACC</t>
  </si>
  <si>
    <t>Έλεγχος</t>
  </si>
  <si>
    <t>Τύπος</t>
  </si>
  <si>
    <t>WACC = [E/(D+E) × Ke] + [D/(D+E) × Rd × (1−T)]
Ke = Rf + β × ERP + Country Risk Premium</t>
  </si>
  <si>
    <t>Sensitivity Analysis — WACC ανά Beta και Pre-tax Cost of Debt</t>
  </si>
  <si>
    <t>Γραμμές: Beta | Στήλες: Pre-tax Cost of Debt</t>
  </si>
  <si>
    <t>Beta \ Rd</t>
  </si>
  <si>
    <t>Τρέχον WACC</t>
  </si>
  <si>
    <t>Με τα inputs του βασικού μοντέλου</t>
  </si>
  <si>
    <t>Οδηγίες Χρήσης</t>
  </si>
  <si>
    <t>1</t>
  </si>
  <si>
    <t>Στο φύλλο Inputs συμπληρώστε μόνο τα μπλε κελιά.</t>
  </si>
  <si>
    <t>2</t>
  </si>
  <si>
    <t>Χρησιμοποιήστε market value για Equity και, όπου είναι διαθέσιμο, για Debt.</t>
  </si>
  <si>
    <t>3</t>
  </si>
  <si>
    <t>Risk-free rate: απόδοση κρατικού τίτλου κατάλληλης διάρκειας/νομίσματος.</t>
  </si>
  <si>
    <t>4</t>
  </si>
  <si>
    <t>Beta: μέτρο συστηματικού κινδύνου της μετοχής ή peer-group beta.</t>
  </si>
  <si>
    <t>5</t>
  </si>
  <si>
    <t>ERP: απαιτούμενο premium της αγοράς μετοχών έναντι risk-free.</t>
  </si>
  <si>
    <t>6</t>
  </si>
  <si>
    <t>Country Risk Premium: αφήστε 0% αν δεν το χρησιμοποιείτε.</t>
  </si>
  <si>
    <t>7</t>
  </si>
  <si>
    <t>Cost of Debt: τρέχον προ φόρων κόστος δανεισμού, όχι ιστορικό coupon αν δεν είναι αντιπροσωπευτικό.</t>
  </si>
  <si>
    <t>8</t>
  </si>
  <si>
    <t>Το Sensitivity δείχνει την επίδραση μεταβολών σε Beta και Cost of Debt.</t>
  </si>
  <si>
    <t>Το εργαλείο είναι εκπαιδευτικό και δεν αποτελεί επενδυτική συμβουλή. Το WACC είναι ευαίσθητο στις παραδοχές και πρέπει να χρησιμοποιείται με συνεπή ορισμό νομίσματος, φορολογίας και κεφαλαιακής δομής.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</si>
</sst>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;\-"/>
    <numFmt numFmtId="165" formatCode="0.00\x"/>
    <numFmt numFmtId="166" formatCode="0.0%"/>
  </numFmts>
  <fonts count="8">
    <font>
      <sz val="11"/>
      <name val="Carlito"/>
    </font>
    <font>
      <sz val="10"/>
      <color rgb="FF000000"/>
      <name val="Aptos"/>
    </font>
    <font>
      <b/>
      <sz val="15"/>
      <color rgb="FFFFFFFF"/>
      <name val="Aptos"/>
    </font>
    <font>
      <b/>
      <sz val="10"/>
      <color rgb="FFFFFFFF"/>
      <name val="Aptos"/>
    </font>
    <font>
      <sz val="10"/>
      <color rgb="FF000000"/>
      <name val="Aptos"/>
    </font>
    <font>
      <sz val="10"/>
      <color rgb="FF0000FF"/>
      <name val="Aptos"/>
    </font>
    <font>
      <b/>
      <sz val="10"/>
      <color rgb="FF000000"/>
      <name val="Aptos"/>
    </font>
    <font>
      <b/>
      <sz val="12"/>
      <color rgb="FF000000"/>
      <name val="Aptos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7E6E6"/>
      </patternFill>
    </fill>
    <fill>
      <patternFill patternType="solid">
        <fgColor rgb="FFE2F0D9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164" fontId="5" fillId="4" borderId="0" xfId="0" applyNumberFormat="1" applyFont="1" applyFill="1" applyAlignment="1">
      <alignment vertical="center"/>
    </xf>
    <xf numFmtId="10" fontId="5" fillId="4" borderId="0" xfId="0" applyNumberFormat="1" applyFont="1" applyFill="1" applyAlignment="1">
      <alignment vertical="center"/>
    </xf>
    <xf numFmtId="165" fontId="5" fillId="4" borderId="0" xfId="0" applyNumberFormat="1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6" fillId="5" borderId="0" xfId="0" applyFont="1" applyFill="1" applyAlignment="1">
      <alignment vertical="center"/>
    </xf>
    <xf numFmtId="10" fontId="6" fillId="0" borderId="0" xfId="0" applyNumberFormat="1" applyFont="1" applyAlignment="1">
      <alignment vertical="center"/>
    </xf>
    <xf numFmtId="0" fontId="7" fillId="6" borderId="0" xfId="0" applyFont="1" applyFill="1" applyAlignment="1">
      <alignment vertical="center"/>
    </xf>
    <xf numFmtId="10" fontId="7" fillId="6" borderId="0" xfId="0" applyNumberFormat="1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166" fontId="6" fillId="5" borderId="0" xfId="0" applyNumberFormat="1" applyFont="1" applyFill="1" applyAlignment="1">
      <alignment horizontal="center" vertical="center"/>
    </xf>
    <xf numFmtId="165" fontId="6" fillId="5" borderId="0" xfId="0" applyNumberFormat="1" applyFont="1" applyFill="1" applyAlignment="1">
      <alignment horizontal="center" vertical="center"/>
    </xf>
    <xf numFmtId="10" fontId="1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vertical="center"/>
    </xf>
    <xf numFmtId="0" fontId="0" fillId="7" borderId="0" xfId="0" applyFill="1"/>
    <xf numFmtId="10" fontId="7" fillId="7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5</xdr:row>
      <xdr:rowOff>82550</xdr:rowOff>
    </xdr:from>
    <xdr:to>
      <xdr:col>7</xdr:col>
      <xdr:colOff>143844</xdr:colOff>
      <xdr:row>12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EA2152-F548-4804-A981-CA709962B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1028700"/>
          <a:ext cx="1896444" cy="1263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273050</xdr:colOff>
      <xdr:row>1</xdr:row>
      <xdr:rowOff>120650</xdr:rowOff>
    </xdr:from>
    <xdr:to>
      <xdr:col>4</xdr:col>
      <xdr:colOff>35894</xdr:colOff>
      <xdr:row>8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7D9958-321A-4C60-80D2-A4EF0024C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0250" y="355600"/>
          <a:ext cx="1896444" cy="1263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3</xdr:row>
      <xdr:rowOff>6350</xdr:rowOff>
    </xdr:from>
    <xdr:to>
      <xdr:col>10</xdr:col>
      <xdr:colOff>48594</xdr:colOff>
      <xdr:row>10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A4965-E1DD-4F60-B35C-F5E869907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596900"/>
          <a:ext cx="1896444" cy="1263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4946650</xdr:colOff>
      <xdr:row>2</xdr:row>
      <xdr:rowOff>120650</xdr:rowOff>
    </xdr:from>
    <xdr:to>
      <xdr:col>3</xdr:col>
      <xdr:colOff>747094</xdr:colOff>
      <xdr:row>8</xdr:row>
      <xdr:rowOff>317500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24977D-75D1-757C-039B-A209E7301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3850" y="533400"/>
          <a:ext cx="1896444" cy="1263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0"/>
  <sheetViews>
    <sheetView tabSelected="1" workbookViewId="0">
      <selection activeCell="I7" sqref="I7"/>
    </sheetView>
  </sheetViews>
  <sheetFormatPr defaultRowHeight="14"/>
  <cols>
    <col min="1" max="1" width="42" customWidth="1"/>
    <col min="2" max="2" width="18" customWidth="1"/>
    <col min="3" max="3" width="9" customWidth="1"/>
    <col min="4" max="4" width="14" customWidth="1"/>
    <col min="5" max="22" width="8.6640625" style="23"/>
  </cols>
  <sheetData>
    <row r="1" spans="1:26" ht="18.649999999999999" customHeight="1">
      <c r="A1" s="15" t="s">
        <v>0</v>
      </c>
      <c r="B1" s="15"/>
      <c r="C1" s="15"/>
      <c r="D1" s="1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1"/>
      <c r="X1" s="1"/>
      <c r="Y1" s="1"/>
      <c r="Z1" s="1"/>
    </row>
    <row r="2" spans="1:26">
      <c r="A2" s="16" t="s">
        <v>1</v>
      </c>
      <c r="B2" s="16"/>
      <c r="C2" s="16"/>
      <c r="D2" s="16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1"/>
      <c r="X2" s="1"/>
      <c r="Y2" s="1"/>
      <c r="Z2" s="1"/>
    </row>
    <row r="3" spans="1:26">
      <c r="A3" s="1"/>
      <c r="B3" s="1"/>
      <c r="C3" s="1"/>
      <c r="D3" s="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1"/>
      <c r="X3" s="1"/>
      <c r="Y3" s="1"/>
      <c r="Z3" s="1"/>
    </row>
    <row r="4" spans="1:26">
      <c r="A4" s="17" t="s">
        <v>2</v>
      </c>
      <c r="B4" s="17"/>
      <c r="C4" s="17"/>
      <c r="D4" s="17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1"/>
      <c r="X4" s="1"/>
      <c r="Y4" s="1"/>
      <c r="Z4" s="1"/>
    </row>
    <row r="5" spans="1:26">
      <c r="A5" s="1" t="s">
        <v>3</v>
      </c>
      <c r="B5" s="2">
        <v>750000000</v>
      </c>
      <c r="C5" s="1" t="s">
        <v>4</v>
      </c>
      <c r="D5" s="1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1"/>
      <c r="X5" s="1"/>
      <c r="Y5" s="1"/>
      <c r="Z5" s="1"/>
    </row>
    <row r="6" spans="1:26">
      <c r="A6" s="1" t="s">
        <v>5</v>
      </c>
      <c r="B6" s="2">
        <v>250000000</v>
      </c>
      <c r="C6" s="1" t="s">
        <v>4</v>
      </c>
      <c r="D6" s="1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"/>
      <c r="X6" s="1"/>
      <c r="Y6" s="1"/>
      <c r="Z6" s="1"/>
    </row>
    <row r="7" spans="1:26">
      <c r="A7" s="1"/>
      <c r="B7" s="1"/>
      <c r="C7" s="1"/>
      <c r="D7" s="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1"/>
      <c r="X7" s="1"/>
      <c r="Y7" s="1"/>
      <c r="Z7" s="1"/>
    </row>
    <row r="8" spans="1:26">
      <c r="A8" s="17" t="s">
        <v>6</v>
      </c>
      <c r="B8" s="17"/>
      <c r="C8" s="17"/>
      <c r="D8" s="17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1"/>
      <c r="X8" s="1"/>
      <c r="Y8" s="1"/>
      <c r="Z8" s="1"/>
    </row>
    <row r="9" spans="1:26">
      <c r="A9" s="1" t="s">
        <v>7</v>
      </c>
      <c r="B9" s="3">
        <v>3.5000000000000003E-2</v>
      </c>
      <c r="C9" s="1"/>
      <c r="D9" s="1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1"/>
      <c r="X9" s="1"/>
      <c r="Y9" s="1"/>
      <c r="Z9" s="1"/>
    </row>
    <row r="10" spans="1:26">
      <c r="A10" s="1" t="s">
        <v>8</v>
      </c>
      <c r="B10" s="4">
        <v>1.1000000000000001</v>
      </c>
      <c r="C10" s="1"/>
      <c r="D10" s="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1"/>
      <c r="X10" s="1"/>
      <c r="Y10" s="1"/>
      <c r="Z10" s="1"/>
    </row>
    <row r="11" spans="1:26">
      <c r="A11" s="1" t="s">
        <v>9</v>
      </c>
      <c r="B11" s="3">
        <v>5.5E-2</v>
      </c>
      <c r="C11" s="1"/>
      <c r="D11" s="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1"/>
      <c r="X11" s="1"/>
      <c r="Y11" s="1"/>
      <c r="Z11" s="1"/>
    </row>
    <row r="12" spans="1:26">
      <c r="A12" s="1" t="s">
        <v>10</v>
      </c>
      <c r="B12" s="3">
        <v>0</v>
      </c>
      <c r="C12" s="1"/>
      <c r="D12" s="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1"/>
      <c r="X12" s="1"/>
      <c r="Y12" s="1"/>
      <c r="Z12" s="1"/>
    </row>
    <row r="13" spans="1:26">
      <c r="A13" s="1"/>
      <c r="B13" s="1"/>
      <c r="C13" s="1"/>
      <c r="D13" s="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1"/>
      <c r="X13" s="1"/>
      <c r="Y13" s="1"/>
      <c r="Z13" s="1"/>
    </row>
    <row r="14" spans="1:26">
      <c r="A14" s="17" t="s">
        <v>11</v>
      </c>
      <c r="B14" s="17"/>
      <c r="C14" s="17"/>
      <c r="D14" s="17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1"/>
      <c r="X14" s="1"/>
      <c r="Y14" s="1"/>
      <c r="Z14" s="1"/>
    </row>
    <row r="15" spans="1:26">
      <c r="A15" s="1" t="s">
        <v>12</v>
      </c>
      <c r="B15" s="3">
        <v>0.05</v>
      </c>
      <c r="C15" s="1"/>
      <c r="D15" s="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1"/>
      <c r="X15" s="1"/>
      <c r="Y15" s="1"/>
      <c r="Z15" s="1"/>
    </row>
    <row r="16" spans="1:26">
      <c r="A16" s="1" t="s">
        <v>13</v>
      </c>
      <c r="B16" s="3">
        <v>0.22</v>
      </c>
      <c r="C16" s="1"/>
      <c r="D16" s="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1"/>
      <c r="X16" s="1"/>
      <c r="Y16" s="1"/>
      <c r="Z16" s="1"/>
    </row>
    <row r="17" spans="1:26">
      <c r="A17" s="1"/>
      <c r="B17" s="1"/>
      <c r="C17" s="1"/>
      <c r="D17" s="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1"/>
      <c r="X17" s="1"/>
      <c r="Y17" s="1"/>
      <c r="Z17" s="1"/>
    </row>
    <row r="18" spans="1:26">
      <c r="A18" s="17" t="s">
        <v>14</v>
      </c>
      <c r="B18" s="17"/>
      <c r="C18" s="17"/>
      <c r="D18" s="17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1"/>
      <c r="X18" s="1"/>
      <c r="Y18" s="1"/>
      <c r="Z18" s="1"/>
    </row>
    <row r="19" spans="1:26">
      <c r="A19" s="18" t="s">
        <v>15</v>
      </c>
      <c r="B19" s="18"/>
      <c r="C19" s="18"/>
      <c r="D19" s="18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1"/>
      <c r="X19" s="1"/>
      <c r="Y19" s="1"/>
      <c r="Z19" s="1"/>
    </row>
    <row r="20" spans="1:26">
      <c r="A20" s="18"/>
      <c r="B20" s="18"/>
      <c r="C20" s="18"/>
      <c r="D20" s="18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1"/>
      <c r="X20" s="1"/>
      <c r="Y20" s="1"/>
      <c r="Z20" s="1"/>
    </row>
    <row r="21" spans="1:26">
      <c r="A21" s="18"/>
      <c r="B21" s="18"/>
      <c r="C21" s="18"/>
      <c r="D21" s="18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1"/>
      <c r="X21" s="1"/>
      <c r="Y21" s="1"/>
      <c r="Z21" s="1"/>
    </row>
    <row r="22" spans="1:26" s="23" customForma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23" customForma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23" customForma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23" customForma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s="23" customForma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s="23" customForma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s="23" customForma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s="23" customForma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s="23" customForma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s="23" customForma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s="23" customForma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s="23" customForma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s="23" customForma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s="23" customForma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s="23" customForma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s="23" customForma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s="23" customForma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s="23" customForma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s="23" customForma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s="23" customForma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s="23" customForma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s="23" customForma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s="23" customForma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s="23" customForma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s="23" customForma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s="23" customForma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s="23" customForma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s="23" customForma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s="23" customForma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s="23" customFormat="1"/>
    <row r="52" spans="1:26" s="23" customFormat="1"/>
    <row r="53" spans="1:26" s="23" customFormat="1"/>
    <row r="54" spans="1:26" s="23" customFormat="1"/>
    <row r="55" spans="1:26" s="23" customFormat="1"/>
    <row r="56" spans="1:26" s="23" customFormat="1"/>
    <row r="57" spans="1:26" s="23" customFormat="1"/>
    <row r="58" spans="1:26" s="23" customFormat="1"/>
    <row r="59" spans="1:26" s="23" customFormat="1"/>
    <row r="60" spans="1:26" s="23" customFormat="1"/>
    <row r="61" spans="1:26" s="23" customFormat="1"/>
    <row r="62" spans="1:26" s="23" customFormat="1"/>
    <row r="63" spans="1:26" s="23" customFormat="1"/>
    <row r="64" spans="1:26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  <row r="105" s="23" customFormat="1"/>
    <row r="106" s="23" customFormat="1"/>
    <row r="107" s="23" customFormat="1"/>
    <row r="108" s="23" customFormat="1"/>
    <row r="109" s="23" customFormat="1"/>
    <row r="110" s="23" customFormat="1"/>
    <row r="111" s="23" customFormat="1"/>
    <row r="112" s="23" customFormat="1"/>
    <row r="113" s="23" customFormat="1"/>
    <row r="114" s="23" customFormat="1"/>
    <row r="115" s="23" customFormat="1"/>
    <row r="116" s="23" customFormat="1"/>
    <row r="117" s="23" customFormat="1"/>
    <row r="118" s="23" customFormat="1"/>
    <row r="119" s="23" customFormat="1"/>
    <row r="120" s="23" customFormat="1"/>
    <row r="121" s="23" customFormat="1"/>
    <row r="122" s="23" customFormat="1"/>
    <row r="123" s="23" customFormat="1"/>
    <row r="124" s="23" customFormat="1"/>
    <row r="125" s="23" customFormat="1"/>
    <row r="126" s="23" customFormat="1"/>
    <row r="127" s="23" customFormat="1"/>
    <row r="128" s="23" customFormat="1"/>
    <row r="129" s="23" customFormat="1"/>
    <row r="130" s="23" customFormat="1"/>
    <row r="131" s="23" customFormat="1"/>
    <row r="132" s="23" customFormat="1"/>
    <row r="133" s="23" customFormat="1"/>
    <row r="134" s="23" customFormat="1"/>
    <row r="135" s="23" customFormat="1"/>
    <row r="136" s="23" customFormat="1"/>
    <row r="137" s="23" customFormat="1"/>
    <row r="138" s="23" customFormat="1"/>
    <row r="139" s="23" customFormat="1"/>
    <row r="140" s="23" customFormat="1"/>
    <row r="141" s="23" customFormat="1"/>
    <row r="142" s="23" customFormat="1"/>
    <row r="143" s="23" customFormat="1"/>
    <row r="144" s="23" customFormat="1"/>
    <row r="145" s="23" customFormat="1"/>
    <row r="146" s="23" customFormat="1"/>
    <row r="147" s="23" customFormat="1"/>
    <row r="148" s="23" customFormat="1"/>
    <row r="149" s="23" customFormat="1"/>
    <row r="150" s="23" customFormat="1"/>
    <row r="151" s="23" customFormat="1"/>
    <row r="152" s="23" customFormat="1"/>
    <row r="153" s="23" customFormat="1"/>
    <row r="154" s="23" customFormat="1"/>
    <row r="155" s="23" customFormat="1"/>
    <row r="156" s="23" customFormat="1"/>
    <row r="157" s="23" customFormat="1"/>
    <row r="158" s="23" customFormat="1"/>
    <row r="159" s="23" customFormat="1"/>
    <row r="160" s="23" customFormat="1"/>
    <row r="161" s="23" customFormat="1"/>
    <row r="162" s="23" customFormat="1"/>
    <row r="163" s="23" customFormat="1"/>
    <row r="164" s="23" customFormat="1"/>
    <row r="165" s="23" customFormat="1"/>
    <row r="166" s="23" customFormat="1"/>
    <row r="167" s="23" customFormat="1"/>
    <row r="168" s="23" customFormat="1"/>
    <row r="169" s="23" customFormat="1"/>
    <row r="170" s="23" customFormat="1"/>
    <row r="171" s="23" customFormat="1"/>
    <row r="172" s="23" customFormat="1"/>
    <row r="173" s="23" customFormat="1"/>
    <row r="174" s="23" customFormat="1"/>
    <row r="175" s="23" customFormat="1"/>
    <row r="176" s="23" customFormat="1"/>
    <row r="177" s="23" customFormat="1"/>
    <row r="178" s="23" customFormat="1"/>
    <row r="179" s="23" customFormat="1"/>
    <row r="180" s="23" customFormat="1"/>
    <row r="181" s="23" customFormat="1"/>
    <row r="182" s="23" customFormat="1"/>
    <row r="183" s="23" customFormat="1"/>
    <row r="184" s="23" customFormat="1"/>
    <row r="185" s="23" customFormat="1"/>
    <row r="186" s="23" customFormat="1"/>
    <row r="187" s="23" customFormat="1"/>
    <row r="188" s="23" customFormat="1"/>
    <row r="189" s="23" customFormat="1"/>
    <row r="190" s="23" customFormat="1"/>
    <row r="191" s="23" customFormat="1"/>
    <row r="192" s="23" customFormat="1"/>
    <row r="193" s="23" customFormat="1"/>
    <row r="194" s="23" customFormat="1"/>
    <row r="195" s="23" customFormat="1"/>
    <row r="196" s="23" customFormat="1"/>
    <row r="197" s="23" customFormat="1"/>
    <row r="198" s="23" customFormat="1"/>
    <row r="199" s="23" customFormat="1"/>
    <row r="200" s="23" customFormat="1"/>
    <row r="201" s="23" customFormat="1"/>
    <row r="202" s="23" customFormat="1"/>
    <row r="203" s="23" customFormat="1"/>
    <row r="204" s="23" customFormat="1"/>
    <row r="205" s="23" customFormat="1"/>
    <row r="206" s="23" customFormat="1"/>
    <row r="207" s="23" customFormat="1"/>
    <row r="208" s="23" customFormat="1"/>
    <row r="209" s="23" customFormat="1"/>
    <row r="210" s="23" customFormat="1"/>
    <row r="211" s="23" customFormat="1"/>
    <row r="212" s="23" customFormat="1"/>
    <row r="213" s="23" customFormat="1"/>
    <row r="214" s="23" customFormat="1"/>
    <row r="215" s="23" customFormat="1"/>
    <row r="216" s="23" customFormat="1"/>
    <row r="217" s="23" customFormat="1"/>
    <row r="218" s="23" customFormat="1"/>
    <row r="219" s="23" customFormat="1"/>
    <row r="220" s="23" customFormat="1"/>
    <row r="221" s="23" customFormat="1"/>
    <row r="222" s="23" customFormat="1"/>
    <row r="223" s="23" customFormat="1"/>
    <row r="224" s="23" customFormat="1"/>
    <row r="225" s="23" customFormat="1"/>
    <row r="226" s="23" customFormat="1"/>
    <row r="227" s="23" customFormat="1"/>
    <row r="228" s="23" customFormat="1"/>
    <row r="229" s="23" customFormat="1"/>
    <row r="230" s="23" customFormat="1"/>
    <row r="231" s="23" customFormat="1"/>
    <row r="232" s="23" customFormat="1"/>
    <row r="233" s="23" customFormat="1"/>
    <row r="234" s="23" customFormat="1"/>
    <row r="235" s="23" customFormat="1"/>
    <row r="236" s="23" customFormat="1"/>
    <row r="237" s="23" customFormat="1"/>
    <row r="238" s="23" customFormat="1"/>
    <row r="239" s="23" customFormat="1"/>
    <row r="240" s="23" customFormat="1"/>
    <row r="241" s="23" customFormat="1"/>
    <row r="242" s="23" customFormat="1"/>
    <row r="243" s="23" customFormat="1"/>
    <row r="244" s="23" customFormat="1"/>
    <row r="245" s="23" customFormat="1"/>
    <row r="246" s="23" customFormat="1"/>
    <row r="247" s="23" customFormat="1"/>
    <row r="248" s="23" customFormat="1"/>
    <row r="249" s="23" customFormat="1"/>
    <row r="250" s="23" customFormat="1"/>
    <row r="251" s="23" customFormat="1"/>
    <row r="252" s="23" customFormat="1"/>
    <row r="253" s="23" customFormat="1"/>
    <row r="254" s="23" customFormat="1"/>
    <row r="255" s="23" customFormat="1"/>
    <row r="256" s="23" customFormat="1"/>
    <row r="257" s="23" customFormat="1"/>
    <row r="258" s="23" customFormat="1"/>
    <row r="259" s="23" customFormat="1"/>
    <row r="260" s="23" customFormat="1"/>
    <row r="261" s="23" customFormat="1"/>
    <row r="262" s="23" customFormat="1"/>
    <row r="263" s="23" customFormat="1"/>
    <row r="264" s="23" customFormat="1"/>
    <row r="265" s="23" customFormat="1"/>
    <row r="266" s="23" customFormat="1"/>
    <row r="267" s="23" customFormat="1"/>
    <row r="268" s="23" customFormat="1"/>
    <row r="269" s="23" customFormat="1"/>
    <row r="270" s="23" customFormat="1"/>
    <row r="271" s="23" customFormat="1"/>
    <row r="272" s="23" customFormat="1"/>
    <row r="273" s="23" customFormat="1"/>
    <row r="274" s="23" customFormat="1"/>
    <row r="275" s="23" customFormat="1"/>
    <row r="276" s="23" customFormat="1"/>
    <row r="277" s="23" customFormat="1"/>
    <row r="278" s="23" customFormat="1"/>
    <row r="279" s="23" customFormat="1"/>
    <row r="280" s="23" customFormat="1"/>
    <row r="281" s="23" customFormat="1"/>
    <row r="282" s="23" customFormat="1"/>
    <row r="283" s="23" customFormat="1"/>
    <row r="284" s="23" customFormat="1"/>
    <row r="285" s="23" customFormat="1"/>
    <row r="286" s="23" customFormat="1"/>
    <row r="287" s="23" customFormat="1"/>
    <row r="288" s="23" customFormat="1"/>
    <row r="289" s="23" customFormat="1"/>
    <row r="290" s="23" customFormat="1"/>
    <row r="291" s="23" customFormat="1"/>
    <row r="292" s="23" customFormat="1"/>
    <row r="293" s="23" customFormat="1"/>
    <row r="294" s="23" customFormat="1"/>
    <row r="295" s="23" customFormat="1"/>
    <row r="296" s="23" customFormat="1"/>
    <row r="297" s="23" customFormat="1"/>
    <row r="298" s="23" customFormat="1"/>
    <row r="299" s="23" customFormat="1"/>
    <row r="300" s="23" customFormat="1"/>
    <row r="301" s="23" customFormat="1"/>
    <row r="302" s="23" customFormat="1"/>
    <row r="303" s="23" customFormat="1"/>
    <row r="304" s="23" customFormat="1"/>
    <row r="305" s="23" customFormat="1"/>
    <row r="306" s="23" customFormat="1"/>
    <row r="307" s="23" customFormat="1"/>
    <row r="308" s="23" customFormat="1"/>
    <row r="309" s="23" customFormat="1"/>
    <row r="310" s="23" customFormat="1"/>
    <row r="311" s="23" customFormat="1"/>
    <row r="312" s="23" customFormat="1"/>
    <row r="313" s="23" customFormat="1"/>
    <row r="314" s="23" customFormat="1"/>
    <row r="315" s="23" customFormat="1"/>
    <row r="316" s="23" customFormat="1"/>
    <row r="317" s="23" customFormat="1"/>
    <row r="318" s="23" customFormat="1"/>
    <row r="319" s="23" customFormat="1"/>
    <row r="320" s="23" customFormat="1"/>
    <row r="321" s="23" customFormat="1"/>
    <row r="322" s="23" customFormat="1"/>
    <row r="323" s="23" customFormat="1"/>
    <row r="324" s="23" customFormat="1"/>
    <row r="325" s="23" customFormat="1"/>
    <row r="326" s="23" customFormat="1"/>
    <row r="327" s="23" customFormat="1"/>
    <row r="328" s="23" customFormat="1"/>
    <row r="329" s="23" customFormat="1"/>
    <row r="330" s="23" customFormat="1"/>
    <row r="331" s="23" customFormat="1"/>
    <row r="332" s="23" customFormat="1"/>
    <row r="333" s="23" customFormat="1"/>
    <row r="334" s="23" customFormat="1"/>
    <row r="335" s="23" customFormat="1"/>
    <row r="336" s="23" customFormat="1"/>
    <row r="337" s="23" customFormat="1"/>
    <row r="338" s="23" customFormat="1"/>
    <row r="339" s="23" customFormat="1"/>
    <row r="340" s="23" customFormat="1"/>
  </sheetData>
  <mergeCells count="7">
    <mergeCell ref="A18:D18"/>
    <mergeCell ref="A19:D21"/>
    <mergeCell ref="A1:D1"/>
    <mergeCell ref="A2:D2"/>
    <mergeCell ref="A4:D4"/>
    <mergeCell ref="A8:D8"/>
    <mergeCell ref="A14:D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workbookViewId="0">
      <selection activeCell="F8" sqref="F8"/>
    </sheetView>
  </sheetViews>
  <sheetFormatPr defaultRowHeight="14"/>
  <cols>
    <col min="1" max="1" width="34" customWidth="1"/>
    <col min="2" max="2" width="22" customWidth="1"/>
    <col min="3" max="4" width="14" customWidth="1"/>
    <col min="5" max="26" width="8.6640625" style="23"/>
  </cols>
  <sheetData>
    <row r="1" spans="1:26" ht="18.649999999999999" customHeight="1">
      <c r="A1" s="15" t="s">
        <v>16</v>
      </c>
      <c r="B1" s="15"/>
      <c r="C1" s="15"/>
      <c r="D1" s="1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A2" s="1"/>
      <c r="B2" s="1"/>
      <c r="C2" s="1"/>
      <c r="D2" s="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>
      <c r="A3" s="6" t="s">
        <v>17</v>
      </c>
      <c r="B3" s="6" t="s">
        <v>18</v>
      </c>
      <c r="C3" s="1"/>
      <c r="D3" s="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1" t="s">
        <v>19</v>
      </c>
      <c r="B4" s="7">
        <f>Inputs!B9+Inputs!B10*Inputs!B11+Inputs!B12</f>
        <v>9.5500000000000002E-2</v>
      </c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>
      <c r="A5" s="1" t="s">
        <v>20</v>
      </c>
      <c r="B5" s="7">
        <f>Inputs!B15*(1-Inputs!B16)</f>
        <v>3.9000000000000007E-2</v>
      </c>
      <c r="C5" s="1"/>
      <c r="D5" s="1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>
      <c r="A6" s="1" t="s">
        <v>21</v>
      </c>
      <c r="B6" s="7">
        <f>IFERROR(Inputs!B5/(Inputs!B5+Inputs!B6),0)</f>
        <v>0.75</v>
      </c>
      <c r="C6" s="1"/>
      <c r="D6" s="1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>
      <c r="A7" s="1" t="s">
        <v>22</v>
      </c>
      <c r="B7" s="7">
        <f>IFERROR(Inputs!B6/(Inputs!B5+Inputs!B6),0)</f>
        <v>0.25</v>
      </c>
      <c r="C7" s="1"/>
      <c r="D7" s="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6">
      <c r="A8" s="8" t="s">
        <v>23</v>
      </c>
      <c r="B8" s="9">
        <f>B6*B4+B7*Inputs!B15*(1-Inputs!B16)</f>
        <v>8.1375000000000003E-2</v>
      </c>
      <c r="C8" s="1"/>
      <c r="D8" s="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>
      <c r="A9" s="1" t="s">
        <v>24</v>
      </c>
      <c r="B9" s="1" t="str">
        <f>IF(Inputs!B5+Inputs!B6&lt;=0,"⚠ Ελέγξτε Equity/Debt",IF(OR(Inputs!B9&lt;0,Inputs!B11&lt;0,Inputs!B15&lt;0,Inputs!B16&lt;0,Inputs!B16&gt;1),"⚠ Ελέγξτε τα inputs","OK"))</f>
        <v>OK</v>
      </c>
      <c r="C9" s="1"/>
      <c r="D9" s="1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>
      <c r="A10" s="1"/>
      <c r="B10" s="1"/>
      <c r="C10" s="1"/>
      <c r="D10" s="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>
      <c r="A11" s="19" t="s">
        <v>25</v>
      </c>
      <c r="B11" s="19"/>
      <c r="C11" s="19"/>
      <c r="D11" s="19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>
      <c r="A12" s="18" t="s">
        <v>26</v>
      </c>
      <c r="B12" s="18"/>
      <c r="C12" s="18"/>
      <c r="D12" s="18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>
      <c r="A13" s="18"/>
      <c r="B13" s="18"/>
      <c r="C13" s="18"/>
      <c r="D13" s="18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>
      <c r="A14" s="18"/>
      <c r="B14" s="18"/>
      <c r="C14" s="18"/>
      <c r="D14" s="18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23" customForma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23" customForma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s="23" customForma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s="23" customForma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s="23" customForma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23" customForma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23" customForma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23" customForma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23" customForma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23" customForma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23" customForma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s="23" customForma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s="23" customForma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s="23" customForma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s="23" customForma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s="23" customForma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s="23" customForma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s="23" customForma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s="23" customForma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s="23" customForma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s="23" customForma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s="23" customForma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s="23" customForma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s="23" customForma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s="23" customForma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s="23" customForma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s="23" customForma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s="23" customForma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s="23" customForma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s="23" customForma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s="23" customForma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s="23" customForma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s="23" customForma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s="23" customForma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s="23" customForma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s="23" customForma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s="23" customFormat="1"/>
  </sheetData>
  <mergeCells count="3">
    <mergeCell ref="A1:D1"/>
    <mergeCell ref="A11:D11"/>
    <mergeCell ref="A12:D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306"/>
  <sheetViews>
    <sheetView workbookViewId="0">
      <selection activeCell="L10" sqref="L10"/>
    </sheetView>
  </sheetViews>
  <sheetFormatPr defaultRowHeight="14"/>
  <cols>
    <col min="1" max="1" width="18" customWidth="1"/>
    <col min="2" max="7" width="13" customWidth="1"/>
    <col min="9" max="66" width="8.6640625" style="23"/>
  </cols>
  <sheetData>
    <row r="1" spans="1:26" ht="18.649999999999999" customHeight="1">
      <c r="A1" s="15" t="s">
        <v>27</v>
      </c>
      <c r="B1" s="15"/>
      <c r="C1" s="15"/>
      <c r="D1" s="15"/>
      <c r="E1" s="15"/>
      <c r="F1" s="15"/>
      <c r="G1" s="15"/>
      <c r="H1" s="15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A2" s="20" t="s">
        <v>28</v>
      </c>
      <c r="B2" s="20"/>
      <c r="C2" s="20"/>
      <c r="D2" s="20"/>
      <c r="E2" s="20"/>
      <c r="F2" s="20"/>
      <c r="G2" s="20"/>
      <c r="H2" s="20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>
      <c r="A3" s="1"/>
      <c r="B3" s="1"/>
      <c r="C3" s="1"/>
      <c r="D3" s="1"/>
      <c r="E3" s="1"/>
      <c r="F3" s="1"/>
      <c r="G3" s="1"/>
      <c r="H3" s="1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10" t="s">
        <v>29</v>
      </c>
      <c r="B4" s="11">
        <v>0.03</v>
      </c>
      <c r="C4" s="11">
        <v>0.04</v>
      </c>
      <c r="D4" s="11">
        <v>0.05</v>
      </c>
      <c r="E4" s="11">
        <v>0.06</v>
      </c>
      <c r="F4" s="11">
        <v>7.0000000000000007E-2</v>
      </c>
      <c r="G4" s="11">
        <v>0.08</v>
      </c>
      <c r="H4" s="1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>
      <c r="A5" s="12">
        <v>0.6</v>
      </c>
      <c r="B5" s="13">
        <f>IFERROR((Inputs!$B$5/(Inputs!$B$5+Inputs!$B$6))*(Inputs!$B$9+$A5*Inputs!$B$11+Inputs!$B$12)+(Inputs!$B$6/(Inputs!$B$5+Inputs!$B$6))*B$4*(1-Inputs!$B$16),0)</f>
        <v>5.6850000000000005E-2</v>
      </c>
      <c r="C5" s="13">
        <f>IFERROR((Inputs!$B$5/(Inputs!$B$5+Inputs!$B$6))*(Inputs!$B$9+$A5*Inputs!$B$11+Inputs!$B$12)+(Inputs!$B$6/(Inputs!$B$5+Inputs!$B$6))*C$4*(1-Inputs!$B$16),0)</f>
        <v>5.8800000000000005E-2</v>
      </c>
      <c r="D5" s="13">
        <f>IFERROR((Inputs!$B$5/(Inputs!$B$5+Inputs!$B$6))*(Inputs!$B$9+$A5*Inputs!$B$11+Inputs!$B$12)+(Inputs!$B$6/(Inputs!$B$5+Inputs!$B$6))*D$4*(1-Inputs!$B$16),0)</f>
        <v>6.0750000000000005E-2</v>
      </c>
      <c r="E5" s="13">
        <f>IFERROR((Inputs!$B$5/(Inputs!$B$5+Inputs!$B$6))*(Inputs!$B$9+$A5*Inputs!$B$11+Inputs!$B$12)+(Inputs!$B$6/(Inputs!$B$5+Inputs!$B$6))*E$4*(1-Inputs!$B$16),0)</f>
        <v>6.2700000000000006E-2</v>
      </c>
      <c r="F5" s="13">
        <f>IFERROR((Inputs!$B$5/(Inputs!$B$5+Inputs!$B$6))*(Inputs!$B$9+$A5*Inputs!$B$11+Inputs!$B$12)+(Inputs!$B$6/(Inputs!$B$5+Inputs!$B$6))*F$4*(1-Inputs!$B$16),0)</f>
        <v>6.4650000000000013E-2</v>
      </c>
      <c r="G5" s="13">
        <f>IFERROR((Inputs!$B$5/(Inputs!$B$5+Inputs!$B$6))*(Inputs!$B$9+$A5*Inputs!$B$11+Inputs!$B$12)+(Inputs!$B$6/(Inputs!$B$5+Inputs!$B$6))*G$4*(1-Inputs!$B$16),0)</f>
        <v>6.6600000000000006E-2</v>
      </c>
      <c r="H5" s="1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>
      <c r="A6" s="12">
        <v>0.8</v>
      </c>
      <c r="B6" s="13">
        <f>IFERROR((Inputs!$B$5/(Inputs!$B$5+Inputs!$B$6))*(Inputs!$B$9+$A6*Inputs!$B$11+Inputs!$B$12)+(Inputs!$B$6/(Inputs!$B$5+Inputs!$B$6))*B$4*(1-Inputs!$B$16),0)</f>
        <v>6.5100000000000005E-2</v>
      </c>
      <c r="C6" s="13">
        <f>IFERROR((Inputs!$B$5/(Inputs!$B$5+Inputs!$B$6))*(Inputs!$B$9+$A6*Inputs!$B$11+Inputs!$B$12)+(Inputs!$B$6/(Inputs!$B$5+Inputs!$B$6))*C$4*(1-Inputs!$B$16),0)</f>
        <v>6.7050000000000012E-2</v>
      </c>
      <c r="D6" s="13">
        <f>IFERROR((Inputs!$B$5/(Inputs!$B$5+Inputs!$B$6))*(Inputs!$B$9+$A6*Inputs!$B$11+Inputs!$B$12)+(Inputs!$B$6/(Inputs!$B$5+Inputs!$B$6))*D$4*(1-Inputs!$B$16),0)</f>
        <v>6.9000000000000006E-2</v>
      </c>
      <c r="E6" s="13">
        <f>IFERROR((Inputs!$B$5/(Inputs!$B$5+Inputs!$B$6))*(Inputs!$B$9+$A6*Inputs!$B$11+Inputs!$B$12)+(Inputs!$B$6/(Inputs!$B$5+Inputs!$B$6))*E$4*(1-Inputs!$B$16),0)</f>
        <v>7.0950000000000013E-2</v>
      </c>
      <c r="F6" s="13">
        <f>IFERROR((Inputs!$B$5/(Inputs!$B$5+Inputs!$B$6))*(Inputs!$B$9+$A6*Inputs!$B$11+Inputs!$B$12)+(Inputs!$B$6/(Inputs!$B$5+Inputs!$B$6))*F$4*(1-Inputs!$B$16),0)</f>
        <v>7.290000000000002E-2</v>
      </c>
      <c r="G6" s="13">
        <f>IFERROR((Inputs!$B$5/(Inputs!$B$5+Inputs!$B$6))*(Inputs!$B$9+$A6*Inputs!$B$11+Inputs!$B$12)+(Inputs!$B$6/(Inputs!$B$5+Inputs!$B$6))*G$4*(1-Inputs!$B$16),0)</f>
        <v>7.4850000000000014E-2</v>
      </c>
      <c r="H6" s="1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>
      <c r="A7" s="12">
        <v>1</v>
      </c>
      <c r="B7" s="13">
        <f>IFERROR((Inputs!$B$5/(Inputs!$B$5+Inputs!$B$6))*(Inputs!$B$9+$A7*Inputs!$B$11+Inputs!$B$12)+(Inputs!$B$6/(Inputs!$B$5+Inputs!$B$6))*B$4*(1-Inputs!$B$16),0)</f>
        <v>7.3349999999999999E-2</v>
      </c>
      <c r="C7" s="13">
        <f>IFERROR((Inputs!$B$5/(Inputs!$B$5+Inputs!$B$6))*(Inputs!$B$9+$A7*Inputs!$B$11+Inputs!$B$12)+(Inputs!$B$6/(Inputs!$B$5+Inputs!$B$6))*C$4*(1-Inputs!$B$16),0)</f>
        <v>7.5300000000000006E-2</v>
      </c>
      <c r="D7" s="13">
        <f>IFERROR((Inputs!$B$5/(Inputs!$B$5+Inputs!$B$6))*(Inputs!$B$9+$A7*Inputs!$B$11+Inputs!$B$12)+(Inputs!$B$6/(Inputs!$B$5+Inputs!$B$6))*D$4*(1-Inputs!$B$16),0)</f>
        <v>7.7250000000000013E-2</v>
      </c>
      <c r="E7" s="13">
        <f>IFERROR((Inputs!$B$5/(Inputs!$B$5+Inputs!$B$6))*(Inputs!$B$9+$A7*Inputs!$B$11+Inputs!$B$12)+(Inputs!$B$6/(Inputs!$B$5+Inputs!$B$6))*E$4*(1-Inputs!$B$16),0)</f>
        <v>7.9200000000000007E-2</v>
      </c>
      <c r="F7" s="13">
        <f>IFERROR((Inputs!$B$5/(Inputs!$B$5+Inputs!$B$6))*(Inputs!$B$9+$A7*Inputs!$B$11+Inputs!$B$12)+(Inputs!$B$6/(Inputs!$B$5+Inputs!$B$6))*F$4*(1-Inputs!$B$16),0)</f>
        <v>8.115E-2</v>
      </c>
      <c r="G7" s="13">
        <f>IFERROR((Inputs!$B$5/(Inputs!$B$5+Inputs!$B$6))*(Inputs!$B$9+$A7*Inputs!$B$11+Inputs!$B$12)+(Inputs!$B$6/(Inputs!$B$5+Inputs!$B$6))*G$4*(1-Inputs!$B$16),0)</f>
        <v>8.3100000000000007E-2</v>
      </c>
      <c r="H7" s="1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>
      <c r="A8" s="12">
        <v>1.2</v>
      </c>
      <c r="B8" s="13">
        <f>IFERROR((Inputs!$B$5/(Inputs!$B$5+Inputs!$B$6))*(Inputs!$B$9+$A8*Inputs!$B$11+Inputs!$B$12)+(Inputs!$B$6/(Inputs!$B$5+Inputs!$B$6))*B$4*(1-Inputs!$B$16),0)</f>
        <v>8.1600000000000006E-2</v>
      </c>
      <c r="C8" s="13">
        <f>IFERROR((Inputs!$B$5/(Inputs!$B$5+Inputs!$B$6))*(Inputs!$B$9+$A8*Inputs!$B$11+Inputs!$B$12)+(Inputs!$B$6/(Inputs!$B$5+Inputs!$B$6))*C$4*(1-Inputs!$B$16),0)</f>
        <v>8.3550000000000013E-2</v>
      </c>
      <c r="D8" s="13">
        <f>IFERROR((Inputs!$B$5/(Inputs!$B$5+Inputs!$B$6))*(Inputs!$B$9+$A8*Inputs!$B$11+Inputs!$B$12)+(Inputs!$B$6/(Inputs!$B$5+Inputs!$B$6))*D$4*(1-Inputs!$B$16),0)</f>
        <v>8.550000000000002E-2</v>
      </c>
      <c r="E8" s="13">
        <f>IFERROR((Inputs!$B$5/(Inputs!$B$5+Inputs!$B$6))*(Inputs!$B$9+$A8*Inputs!$B$11+Inputs!$B$12)+(Inputs!$B$6/(Inputs!$B$5+Inputs!$B$6))*E$4*(1-Inputs!$B$16),0)</f>
        <v>8.7450000000000014E-2</v>
      </c>
      <c r="F8" s="13">
        <f>IFERROR((Inputs!$B$5/(Inputs!$B$5+Inputs!$B$6))*(Inputs!$B$9+$A8*Inputs!$B$11+Inputs!$B$12)+(Inputs!$B$6/(Inputs!$B$5+Inputs!$B$6))*F$4*(1-Inputs!$B$16),0)</f>
        <v>8.9400000000000007E-2</v>
      </c>
      <c r="G8" s="13">
        <f>IFERROR((Inputs!$B$5/(Inputs!$B$5+Inputs!$B$6))*(Inputs!$B$9+$A8*Inputs!$B$11+Inputs!$B$12)+(Inputs!$B$6/(Inputs!$B$5+Inputs!$B$6))*G$4*(1-Inputs!$B$16),0)</f>
        <v>9.1350000000000015E-2</v>
      </c>
      <c r="H8" s="1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>
      <c r="A9" s="12">
        <v>1.4</v>
      </c>
      <c r="B9" s="13">
        <f>IFERROR((Inputs!$B$5/(Inputs!$B$5+Inputs!$B$6))*(Inputs!$B$9+$A9*Inputs!$B$11+Inputs!$B$12)+(Inputs!$B$6/(Inputs!$B$5+Inputs!$B$6))*B$4*(1-Inputs!$B$16),0)</f>
        <v>8.9849999999999999E-2</v>
      </c>
      <c r="C9" s="13">
        <f>IFERROR((Inputs!$B$5/(Inputs!$B$5+Inputs!$B$6))*(Inputs!$B$9+$A9*Inputs!$B$11+Inputs!$B$12)+(Inputs!$B$6/(Inputs!$B$5+Inputs!$B$6))*C$4*(1-Inputs!$B$16),0)</f>
        <v>9.1800000000000007E-2</v>
      </c>
      <c r="D9" s="13">
        <f>IFERROR((Inputs!$B$5/(Inputs!$B$5+Inputs!$B$6))*(Inputs!$B$9+$A9*Inputs!$B$11+Inputs!$B$12)+(Inputs!$B$6/(Inputs!$B$5+Inputs!$B$6))*D$4*(1-Inputs!$B$16),0)</f>
        <v>9.375E-2</v>
      </c>
      <c r="E9" s="13">
        <f>IFERROR((Inputs!$B$5/(Inputs!$B$5+Inputs!$B$6))*(Inputs!$B$9+$A9*Inputs!$B$11+Inputs!$B$12)+(Inputs!$B$6/(Inputs!$B$5+Inputs!$B$6))*E$4*(1-Inputs!$B$16),0)</f>
        <v>9.5700000000000007E-2</v>
      </c>
      <c r="F9" s="13">
        <f>IFERROR((Inputs!$B$5/(Inputs!$B$5+Inputs!$B$6))*(Inputs!$B$9+$A9*Inputs!$B$11+Inputs!$B$12)+(Inputs!$B$6/(Inputs!$B$5+Inputs!$B$6))*F$4*(1-Inputs!$B$16),0)</f>
        <v>9.7650000000000015E-2</v>
      </c>
      <c r="G9" s="13">
        <f>IFERROR((Inputs!$B$5/(Inputs!$B$5+Inputs!$B$6))*(Inputs!$B$9+$A9*Inputs!$B$11+Inputs!$B$12)+(Inputs!$B$6/(Inputs!$B$5+Inputs!$B$6))*G$4*(1-Inputs!$B$16),0)</f>
        <v>9.9600000000000008E-2</v>
      </c>
      <c r="H9" s="1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>
      <c r="A10" s="12">
        <v>1.6</v>
      </c>
      <c r="B10" s="13">
        <f>IFERROR((Inputs!$B$5/(Inputs!$B$5+Inputs!$B$6))*(Inputs!$B$9+$A10*Inputs!$B$11+Inputs!$B$12)+(Inputs!$B$6/(Inputs!$B$5+Inputs!$B$6))*B$4*(1-Inputs!$B$16),0)</f>
        <v>9.8100000000000007E-2</v>
      </c>
      <c r="C10" s="13">
        <f>IFERROR((Inputs!$B$5/(Inputs!$B$5+Inputs!$B$6))*(Inputs!$B$9+$A10*Inputs!$B$11+Inputs!$B$12)+(Inputs!$B$6/(Inputs!$B$5+Inputs!$B$6))*C$4*(1-Inputs!$B$16),0)</f>
        <v>0.10005000000000001</v>
      </c>
      <c r="D10" s="13">
        <f>IFERROR((Inputs!$B$5/(Inputs!$B$5+Inputs!$B$6))*(Inputs!$B$9+$A10*Inputs!$B$11+Inputs!$B$12)+(Inputs!$B$6/(Inputs!$B$5+Inputs!$B$6))*D$4*(1-Inputs!$B$16),0)</f>
        <v>0.10200000000000001</v>
      </c>
      <c r="E10" s="13">
        <f>IFERROR((Inputs!$B$5/(Inputs!$B$5+Inputs!$B$6))*(Inputs!$B$9+$A10*Inputs!$B$11+Inputs!$B$12)+(Inputs!$B$6/(Inputs!$B$5+Inputs!$B$6))*E$4*(1-Inputs!$B$16),0)</f>
        <v>0.10395000000000001</v>
      </c>
      <c r="F10" s="13">
        <f>IFERROR((Inputs!$B$5/(Inputs!$B$5+Inputs!$B$6))*(Inputs!$B$9+$A10*Inputs!$B$11+Inputs!$B$12)+(Inputs!$B$6/(Inputs!$B$5+Inputs!$B$6))*F$4*(1-Inputs!$B$16),0)</f>
        <v>0.10590000000000002</v>
      </c>
      <c r="G10" s="13">
        <f>IFERROR((Inputs!$B$5/(Inputs!$B$5+Inputs!$B$6))*(Inputs!$B$9+$A10*Inputs!$B$11+Inputs!$B$12)+(Inputs!$B$6/(Inputs!$B$5+Inputs!$B$6))*G$4*(1-Inputs!$B$16),0)</f>
        <v>0.10785000000000002</v>
      </c>
      <c r="H10" s="1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>
      <c r="A11" s="1"/>
      <c r="B11" s="1"/>
      <c r="C11" s="1"/>
      <c r="D11" s="1"/>
      <c r="E11" s="1"/>
      <c r="F11" s="1"/>
      <c r="G11" s="1"/>
      <c r="H11" s="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>
      <c r="A12" s="1"/>
      <c r="B12" s="1"/>
      <c r="C12" s="1"/>
      <c r="D12" s="1"/>
      <c r="E12" s="1"/>
      <c r="F12" s="1"/>
      <c r="G12" s="1"/>
      <c r="H12" s="1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>
      <c r="A13" s="19" t="s">
        <v>30</v>
      </c>
      <c r="B13" s="19"/>
      <c r="C13" s="19"/>
      <c r="D13" s="19"/>
      <c r="E13" s="19"/>
      <c r="F13" s="19"/>
      <c r="G13" s="19"/>
      <c r="H13" s="1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s="23" customFormat="1" ht="16">
      <c r="A14" s="22" t="s">
        <v>31</v>
      </c>
      <c r="B14" s="24">
        <f>'WACC Calculator'!B8</f>
        <v>8.1375000000000003E-2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23" customForma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23" customForma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s="23" customForma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s="23" customForma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s="23" customForma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23" customForma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23" customForma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23" customForma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23" customForma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23" customForma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23" customForma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s="23" customForma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s="23" customForma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s="23" customForma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s="23" customForma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s="23" customForma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s="23" customForma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s="23" customForma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s="23" customForma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s="23" customForma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s="23" customForma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s="23" customForma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s="23" customForma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s="23" customForma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s="23" customForma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s="23" customForma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s="23" customForma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s="23" customForma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s="23" customForma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s="23" customForma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s="23" customForma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s="23" customForma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s="23" customForma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s="23" customForma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s="23" customForma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s="23" customForma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s="23" customFormat="1"/>
    <row r="52" spans="1:26" s="23" customFormat="1"/>
    <row r="53" spans="1:26" s="23" customFormat="1"/>
    <row r="54" spans="1:26" s="23" customFormat="1"/>
    <row r="55" spans="1:26" s="23" customFormat="1"/>
    <row r="56" spans="1:26" s="23" customFormat="1"/>
    <row r="57" spans="1:26" s="23" customFormat="1"/>
    <row r="58" spans="1:26" s="23" customFormat="1"/>
    <row r="59" spans="1:26" s="23" customFormat="1"/>
    <row r="60" spans="1:26" s="23" customFormat="1"/>
    <row r="61" spans="1:26" s="23" customFormat="1"/>
    <row r="62" spans="1:26" s="23" customFormat="1"/>
    <row r="63" spans="1:26" s="23" customFormat="1"/>
    <row r="64" spans="1:26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  <row r="105" s="23" customFormat="1"/>
    <row r="106" s="23" customFormat="1"/>
    <row r="107" s="23" customFormat="1"/>
    <row r="108" s="23" customFormat="1"/>
    <row r="109" s="23" customFormat="1"/>
    <row r="110" s="23" customFormat="1"/>
    <row r="111" s="23" customFormat="1"/>
    <row r="112" s="23" customFormat="1"/>
    <row r="113" s="23" customFormat="1"/>
    <row r="114" s="23" customFormat="1"/>
    <row r="115" s="23" customFormat="1"/>
    <row r="116" s="23" customFormat="1"/>
    <row r="117" s="23" customFormat="1"/>
    <row r="118" s="23" customFormat="1"/>
    <row r="119" s="23" customFormat="1"/>
    <row r="120" s="23" customFormat="1"/>
    <row r="121" s="23" customFormat="1"/>
    <row r="122" s="23" customFormat="1"/>
    <row r="123" s="23" customFormat="1"/>
    <row r="124" s="23" customFormat="1"/>
    <row r="125" s="23" customFormat="1"/>
    <row r="126" s="23" customFormat="1"/>
    <row r="127" s="23" customFormat="1"/>
    <row r="128" s="23" customFormat="1"/>
    <row r="129" s="23" customFormat="1"/>
    <row r="130" s="23" customFormat="1"/>
    <row r="131" s="23" customFormat="1"/>
    <row r="132" s="23" customFormat="1"/>
    <row r="133" s="23" customFormat="1"/>
    <row r="134" s="23" customFormat="1"/>
    <row r="135" s="23" customFormat="1"/>
    <row r="136" s="23" customFormat="1"/>
    <row r="137" s="23" customFormat="1"/>
    <row r="138" s="23" customFormat="1"/>
    <row r="139" s="23" customFormat="1"/>
    <row r="140" s="23" customFormat="1"/>
    <row r="141" s="23" customFormat="1"/>
    <row r="142" s="23" customFormat="1"/>
    <row r="143" s="23" customFormat="1"/>
    <row r="144" s="23" customFormat="1"/>
    <row r="145" s="23" customFormat="1"/>
    <row r="146" s="23" customFormat="1"/>
    <row r="147" s="23" customFormat="1"/>
    <row r="148" s="23" customFormat="1"/>
    <row r="149" s="23" customFormat="1"/>
    <row r="150" s="23" customFormat="1"/>
    <row r="151" s="23" customFormat="1"/>
    <row r="152" s="23" customFormat="1"/>
    <row r="153" s="23" customFormat="1"/>
    <row r="154" s="23" customFormat="1"/>
    <row r="155" s="23" customFormat="1"/>
    <row r="156" s="23" customFormat="1"/>
    <row r="157" s="23" customFormat="1"/>
    <row r="158" s="23" customFormat="1"/>
    <row r="159" s="23" customFormat="1"/>
    <row r="160" s="23" customFormat="1"/>
    <row r="161" s="23" customFormat="1"/>
    <row r="162" s="23" customFormat="1"/>
    <row r="163" s="23" customFormat="1"/>
    <row r="164" s="23" customFormat="1"/>
    <row r="165" s="23" customFormat="1"/>
    <row r="166" s="23" customFormat="1"/>
    <row r="167" s="23" customFormat="1"/>
    <row r="168" s="23" customFormat="1"/>
    <row r="169" s="23" customFormat="1"/>
    <row r="170" s="23" customFormat="1"/>
    <row r="171" s="23" customFormat="1"/>
    <row r="172" s="23" customFormat="1"/>
    <row r="173" s="23" customFormat="1"/>
    <row r="174" s="23" customFormat="1"/>
    <row r="175" s="23" customFormat="1"/>
    <row r="176" s="23" customFormat="1"/>
    <row r="177" s="23" customFormat="1"/>
    <row r="178" s="23" customFormat="1"/>
    <row r="179" s="23" customFormat="1"/>
    <row r="180" s="23" customFormat="1"/>
    <row r="181" s="23" customFormat="1"/>
    <row r="182" s="23" customFormat="1"/>
    <row r="183" s="23" customFormat="1"/>
    <row r="184" s="23" customFormat="1"/>
    <row r="185" s="23" customFormat="1"/>
    <row r="186" s="23" customFormat="1"/>
    <row r="187" s="23" customFormat="1"/>
    <row r="188" s="23" customFormat="1"/>
    <row r="189" s="23" customFormat="1"/>
    <row r="190" s="23" customFormat="1"/>
    <row r="191" s="23" customFormat="1"/>
    <row r="192" s="23" customFormat="1"/>
    <row r="193" s="23" customFormat="1"/>
    <row r="194" s="23" customFormat="1"/>
    <row r="195" s="23" customFormat="1"/>
    <row r="196" s="23" customFormat="1"/>
    <row r="197" s="23" customFormat="1"/>
    <row r="198" s="23" customFormat="1"/>
    <row r="199" s="23" customFormat="1"/>
    <row r="200" s="23" customFormat="1"/>
    <row r="201" s="23" customFormat="1"/>
    <row r="202" s="23" customFormat="1"/>
    <row r="203" s="23" customFormat="1"/>
    <row r="204" s="23" customFormat="1"/>
    <row r="205" s="23" customFormat="1"/>
    <row r="206" s="23" customFormat="1"/>
    <row r="207" s="23" customFormat="1"/>
    <row r="208" s="23" customFormat="1"/>
    <row r="209" s="23" customFormat="1"/>
    <row r="210" s="23" customFormat="1"/>
    <row r="211" s="23" customFormat="1"/>
    <row r="212" s="23" customFormat="1"/>
    <row r="213" s="23" customFormat="1"/>
    <row r="214" s="23" customFormat="1"/>
    <row r="215" s="23" customFormat="1"/>
    <row r="216" s="23" customFormat="1"/>
    <row r="217" s="23" customFormat="1"/>
    <row r="218" s="23" customFormat="1"/>
    <row r="219" s="23" customFormat="1"/>
    <row r="220" s="23" customFormat="1"/>
    <row r="221" s="23" customFormat="1"/>
    <row r="222" s="23" customFormat="1"/>
    <row r="223" s="23" customFormat="1"/>
    <row r="224" s="23" customFormat="1"/>
    <row r="225" s="23" customFormat="1"/>
    <row r="226" s="23" customFormat="1"/>
    <row r="227" s="23" customFormat="1"/>
    <row r="228" s="23" customFormat="1"/>
    <row r="229" s="23" customFormat="1"/>
    <row r="230" s="23" customFormat="1"/>
    <row r="231" s="23" customFormat="1"/>
    <row r="232" s="23" customFormat="1"/>
    <row r="233" s="23" customFormat="1"/>
    <row r="234" s="23" customFormat="1"/>
    <row r="235" s="23" customFormat="1"/>
    <row r="236" s="23" customFormat="1"/>
    <row r="237" s="23" customFormat="1"/>
    <row r="238" s="23" customFormat="1"/>
    <row r="239" s="23" customFormat="1"/>
    <row r="240" s="23" customFormat="1"/>
    <row r="241" s="23" customFormat="1"/>
    <row r="242" s="23" customFormat="1"/>
    <row r="243" s="23" customFormat="1"/>
    <row r="244" s="23" customFormat="1"/>
    <row r="245" s="23" customFormat="1"/>
    <row r="246" s="23" customFormat="1"/>
    <row r="247" s="23" customFormat="1"/>
    <row r="248" s="23" customFormat="1"/>
    <row r="249" s="23" customFormat="1"/>
    <row r="250" s="23" customFormat="1"/>
    <row r="251" s="23" customFormat="1"/>
    <row r="252" s="23" customFormat="1"/>
    <row r="253" s="23" customFormat="1"/>
    <row r="254" s="23" customFormat="1"/>
    <row r="255" s="23" customFormat="1"/>
    <row r="256" s="23" customFormat="1"/>
    <row r="257" s="23" customFormat="1"/>
    <row r="258" s="23" customFormat="1"/>
    <row r="259" s="23" customFormat="1"/>
    <row r="260" s="23" customFormat="1"/>
    <row r="261" s="23" customFormat="1"/>
    <row r="262" s="23" customFormat="1"/>
    <row r="263" s="23" customFormat="1"/>
    <row r="264" s="23" customFormat="1"/>
    <row r="265" s="23" customFormat="1"/>
    <row r="266" s="23" customFormat="1"/>
    <row r="267" s="23" customFormat="1"/>
    <row r="268" s="23" customFormat="1"/>
    <row r="269" s="23" customFormat="1"/>
    <row r="270" s="23" customFormat="1"/>
    <row r="271" s="23" customFormat="1"/>
    <row r="272" s="23" customFormat="1"/>
    <row r="273" s="23" customFormat="1"/>
    <row r="274" s="23" customFormat="1"/>
    <row r="275" s="23" customFormat="1"/>
    <row r="276" s="23" customFormat="1"/>
    <row r="277" s="23" customFormat="1"/>
    <row r="278" s="23" customFormat="1"/>
    <row r="279" s="23" customFormat="1"/>
    <row r="280" s="23" customFormat="1"/>
    <row r="281" s="23" customFormat="1"/>
    <row r="282" s="23" customFormat="1"/>
    <row r="283" s="23" customFormat="1"/>
    <row r="284" s="23" customFormat="1"/>
    <row r="285" s="23" customFormat="1"/>
    <row r="286" s="23" customFormat="1"/>
    <row r="287" s="23" customFormat="1"/>
    <row r="288" s="23" customFormat="1"/>
    <row r="289" s="23" customFormat="1"/>
    <row r="290" s="23" customFormat="1"/>
    <row r="291" s="23" customFormat="1"/>
    <row r="292" s="23" customFormat="1"/>
    <row r="293" s="23" customFormat="1"/>
    <row r="294" s="23" customFormat="1"/>
    <row r="295" s="23" customFormat="1"/>
    <row r="296" s="23" customFormat="1"/>
    <row r="297" s="23" customFormat="1"/>
    <row r="298" s="23" customFormat="1"/>
    <row r="299" s="23" customFormat="1"/>
    <row r="300" s="23" customFormat="1"/>
    <row r="301" s="23" customFormat="1"/>
    <row r="302" s="23" customFormat="1"/>
    <row r="303" s="23" customFormat="1"/>
    <row r="304" s="23" customFormat="1"/>
    <row r="305" s="23" customFormat="1"/>
    <row r="306" s="23" customFormat="1"/>
  </sheetData>
  <mergeCells count="3">
    <mergeCell ref="A1:H1"/>
    <mergeCell ref="A2:H2"/>
    <mergeCell ref="A13:G13"/>
  </mergeCells>
  <conditionalFormatting sqref="B5:G10">
    <cfRule type="colorScale" priority="1">
      <colorScale>
        <cfvo type="min"/>
        <cfvo type="percentile" val="50"/>
        <cfvo type="max"/>
        <color rgb="FFE2F0D9"/>
        <color rgb="FFFFF2CC"/>
        <color rgb="FFF4CCCC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24"/>
  <sheetViews>
    <sheetView workbookViewId="0">
      <selection activeCell="D20" sqref="D20"/>
    </sheetView>
  </sheetViews>
  <sheetFormatPr defaultRowHeight="14"/>
  <cols>
    <col min="1" max="1" width="6" customWidth="1"/>
    <col min="2" max="2" width="68" customWidth="1"/>
    <col min="3" max="4" width="12" customWidth="1"/>
    <col min="5" max="27" width="8.6640625" style="23"/>
  </cols>
  <sheetData>
    <row r="1" spans="1:26" ht="18.649999999999999" customHeight="1">
      <c r="A1" s="15" t="s">
        <v>32</v>
      </c>
      <c r="B1" s="15"/>
      <c r="C1" s="15"/>
      <c r="D1" s="1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A2" s="1"/>
      <c r="B2" s="1"/>
      <c r="C2" s="1"/>
      <c r="D2" s="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>
      <c r="A3" s="14" t="s">
        <v>33</v>
      </c>
      <c r="B3" s="5" t="s">
        <v>34</v>
      </c>
      <c r="C3" s="1"/>
      <c r="D3" s="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14" t="s">
        <v>35</v>
      </c>
      <c r="B4" s="5" t="s">
        <v>36</v>
      </c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>
      <c r="A5" s="14" t="s">
        <v>37</v>
      </c>
      <c r="B5" s="5" t="s">
        <v>38</v>
      </c>
      <c r="C5" s="1"/>
      <c r="D5" s="1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>
      <c r="A6" s="14" t="s">
        <v>39</v>
      </c>
      <c r="B6" s="5" t="s">
        <v>40</v>
      </c>
      <c r="C6" s="1"/>
      <c r="D6" s="1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>
      <c r="A7" s="14" t="s">
        <v>41</v>
      </c>
      <c r="B7" s="5" t="s">
        <v>42</v>
      </c>
      <c r="C7" s="1"/>
      <c r="D7" s="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>
      <c r="A8" s="14" t="s">
        <v>43</v>
      </c>
      <c r="B8" s="5" t="s">
        <v>44</v>
      </c>
      <c r="C8" s="1"/>
      <c r="D8" s="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6">
      <c r="A9" s="14" t="s">
        <v>45</v>
      </c>
      <c r="B9" s="5" t="s">
        <v>46</v>
      </c>
      <c r="C9" s="1"/>
      <c r="D9" s="1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>
      <c r="A10" s="14" t="s">
        <v>47</v>
      </c>
      <c r="B10" s="5" t="s">
        <v>48</v>
      </c>
      <c r="C10" s="1"/>
      <c r="D10" s="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>
      <c r="A11" s="1"/>
      <c r="B11" s="1"/>
      <c r="C11" s="1"/>
      <c r="D11" s="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>
      <c r="A12" s="21" t="s">
        <v>49</v>
      </c>
      <c r="B12" s="21"/>
      <c r="C12" s="21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>
      <c r="A13" s="21"/>
      <c r="B13" s="21"/>
      <c r="C13" s="21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>
      <c r="A14" s="21"/>
      <c r="B14" s="21"/>
      <c r="C14" s="21"/>
      <c r="D14" s="21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>
      <c r="A15" s="21"/>
      <c r="B15" s="21"/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23" customForma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s="23" customForma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s="23" customForma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s="23" customForma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23" customForma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23" customForma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23" customForma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23" customForma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23" customForma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23" customForma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s="23" customForma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s="23" customForma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s="23" customForma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s="23" customForma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s="23" customForma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s="23" customForma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s="23" customForma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s="23" customForma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s="23" customForma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s="23" customForma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s="23" customForma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s="23" customForma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s="23" customForma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s="23" customForma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s="23" customForma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s="23" customForma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s="23" customForma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s="23" customForma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s="23" customForma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s="23" customForma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s="23" customForma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s="23" customForma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s="23" customForma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s="23" customForma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s="23" customForma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s="23" customFormat="1"/>
    <row r="52" spans="1:26" s="23" customFormat="1"/>
    <row r="53" spans="1:26" s="23" customFormat="1"/>
    <row r="54" spans="1:26" s="23" customFormat="1"/>
    <row r="55" spans="1:26" s="23" customFormat="1"/>
    <row r="56" spans="1:26" s="23" customFormat="1"/>
    <row r="57" spans="1:26" s="23" customFormat="1"/>
    <row r="58" spans="1:26" s="23" customFormat="1"/>
    <row r="59" spans="1:26" s="23" customFormat="1"/>
    <row r="60" spans="1:26" s="23" customFormat="1"/>
    <row r="61" spans="1:26" s="23" customFormat="1"/>
    <row r="62" spans="1:26" s="23" customFormat="1"/>
    <row r="63" spans="1:26" s="23" customFormat="1"/>
    <row r="64" spans="1:26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  <row r="105" s="23" customFormat="1"/>
    <row r="106" s="23" customFormat="1"/>
    <row r="107" s="23" customFormat="1"/>
    <row r="108" s="23" customFormat="1"/>
    <row r="109" s="23" customFormat="1"/>
    <row r="110" s="23" customFormat="1"/>
    <row r="111" s="23" customFormat="1"/>
    <row r="112" s="23" customFormat="1"/>
    <row r="113" s="23" customFormat="1"/>
    <row r="114" s="23" customFormat="1"/>
    <row r="115" s="23" customFormat="1"/>
    <row r="116" s="23" customFormat="1"/>
    <row r="117" s="23" customFormat="1"/>
    <row r="118" s="23" customFormat="1"/>
    <row r="119" s="23" customFormat="1"/>
    <row r="120" s="23" customFormat="1"/>
    <row r="121" s="23" customFormat="1"/>
    <row r="122" s="23" customFormat="1"/>
    <row r="123" s="23" customFormat="1"/>
    <row r="124" s="23" customFormat="1"/>
    <row r="125" s="23" customFormat="1"/>
    <row r="126" s="23" customFormat="1"/>
    <row r="127" s="23" customFormat="1"/>
    <row r="128" s="23" customFormat="1"/>
    <row r="129" s="23" customFormat="1"/>
    <row r="130" s="23" customFormat="1"/>
    <row r="131" s="23" customFormat="1"/>
    <row r="132" s="23" customFormat="1"/>
    <row r="133" s="23" customFormat="1"/>
    <row r="134" s="23" customFormat="1"/>
    <row r="135" s="23" customFormat="1"/>
    <row r="136" s="23" customFormat="1"/>
    <row r="137" s="23" customFormat="1"/>
    <row r="138" s="23" customFormat="1"/>
    <row r="139" s="23" customFormat="1"/>
    <row r="140" s="23" customFormat="1"/>
    <row r="141" s="23" customFormat="1"/>
    <row r="142" s="23" customFormat="1"/>
    <row r="143" s="23" customFormat="1"/>
    <row r="144" s="23" customFormat="1"/>
    <row r="145" s="23" customFormat="1"/>
    <row r="146" s="23" customFormat="1"/>
    <row r="147" s="23" customFormat="1"/>
    <row r="148" s="23" customFormat="1"/>
    <row r="149" s="23" customFormat="1"/>
    <row r="150" s="23" customFormat="1"/>
    <row r="151" s="23" customFormat="1"/>
    <row r="152" s="23" customFormat="1"/>
    <row r="153" s="23" customFormat="1"/>
    <row r="154" s="23" customFormat="1"/>
    <row r="155" s="23" customFormat="1"/>
    <row r="156" s="23" customFormat="1"/>
    <row r="157" s="23" customFormat="1"/>
    <row r="158" s="23" customFormat="1"/>
    <row r="159" s="23" customFormat="1"/>
    <row r="160" s="23" customFormat="1"/>
    <row r="161" s="23" customFormat="1"/>
    <row r="162" s="23" customFormat="1"/>
    <row r="163" s="23" customFormat="1"/>
    <row r="164" s="23" customFormat="1"/>
    <row r="165" s="23" customFormat="1"/>
    <row r="166" s="23" customFormat="1"/>
    <row r="167" s="23" customFormat="1"/>
    <row r="168" s="23" customFormat="1"/>
    <row r="169" s="23" customFormat="1"/>
    <row r="170" s="23" customFormat="1"/>
    <row r="171" s="23" customFormat="1"/>
    <row r="172" s="23" customFormat="1"/>
    <row r="173" s="23" customFormat="1"/>
    <row r="174" s="23" customFormat="1"/>
    <row r="175" s="23" customFormat="1"/>
    <row r="176" s="23" customFormat="1"/>
    <row r="177" s="23" customFormat="1"/>
    <row r="178" s="23" customFormat="1"/>
    <row r="179" s="23" customFormat="1"/>
    <row r="180" s="23" customFormat="1"/>
    <row r="181" s="23" customFormat="1"/>
    <row r="182" s="23" customFormat="1"/>
    <row r="183" s="23" customFormat="1"/>
    <row r="184" s="23" customFormat="1"/>
    <row r="185" s="23" customFormat="1"/>
    <row r="186" s="23" customFormat="1"/>
    <row r="187" s="23" customFormat="1"/>
    <row r="188" s="23" customFormat="1"/>
    <row r="189" s="23" customFormat="1"/>
    <row r="190" s="23" customFormat="1"/>
    <row r="191" s="23" customFormat="1"/>
    <row r="192" s="23" customFormat="1"/>
    <row r="193" s="23" customFormat="1"/>
    <row r="194" s="23" customFormat="1"/>
    <row r="195" s="23" customFormat="1"/>
    <row r="196" s="23" customFormat="1"/>
    <row r="197" s="23" customFormat="1"/>
    <row r="198" s="23" customFormat="1"/>
    <row r="199" s="23" customFormat="1"/>
    <row r="200" s="23" customFormat="1"/>
    <row r="201" s="23" customFormat="1"/>
    <row r="202" s="23" customFormat="1"/>
    <row r="203" s="23" customFormat="1"/>
    <row r="204" s="23" customFormat="1"/>
    <row r="205" s="23" customFormat="1"/>
    <row r="206" s="23" customFormat="1"/>
    <row r="207" s="23" customFormat="1"/>
    <row r="208" s="23" customFormat="1"/>
    <row r="209" s="23" customFormat="1"/>
    <row r="210" s="23" customFormat="1"/>
    <row r="211" s="23" customFormat="1"/>
    <row r="212" s="23" customFormat="1"/>
    <row r="213" s="23" customFormat="1"/>
    <row r="214" s="23" customFormat="1"/>
    <row r="215" s="23" customFormat="1"/>
    <row r="216" s="23" customFormat="1"/>
    <row r="217" s="23" customFormat="1"/>
    <row r="218" s="23" customFormat="1"/>
    <row r="219" s="23" customFormat="1"/>
    <row r="220" s="23" customFormat="1"/>
    <row r="221" s="23" customFormat="1"/>
    <row r="222" s="23" customFormat="1"/>
    <row r="223" s="23" customFormat="1"/>
    <row r="224" s="23" customFormat="1"/>
    <row r="225" s="23" customFormat="1"/>
    <row r="226" s="23" customFormat="1"/>
    <row r="227" s="23" customFormat="1"/>
    <row r="228" s="23" customFormat="1"/>
    <row r="229" s="23" customFormat="1"/>
    <row r="230" s="23" customFormat="1"/>
    <row r="231" s="23" customFormat="1"/>
    <row r="232" s="23" customFormat="1"/>
    <row r="233" s="23" customFormat="1"/>
    <row r="234" s="23" customFormat="1"/>
    <row r="235" s="23" customFormat="1"/>
    <row r="236" s="23" customFormat="1"/>
    <row r="237" s="23" customFormat="1"/>
    <row r="238" s="23" customFormat="1"/>
    <row r="239" s="23" customFormat="1"/>
    <row r="240" s="23" customFormat="1"/>
    <row r="241" s="23" customFormat="1"/>
    <row r="242" s="23" customFormat="1"/>
    <row r="243" s="23" customFormat="1"/>
    <row r="244" s="23" customFormat="1"/>
    <row r="245" s="23" customFormat="1"/>
    <row r="246" s="23" customFormat="1"/>
    <row r="247" s="23" customFormat="1"/>
    <row r="248" s="23" customFormat="1"/>
    <row r="249" s="23" customFormat="1"/>
    <row r="250" s="23" customFormat="1"/>
    <row r="251" s="23" customFormat="1"/>
    <row r="252" s="23" customFormat="1"/>
    <row r="253" s="23" customFormat="1"/>
    <row r="254" s="23" customFormat="1"/>
    <row r="255" s="23" customFormat="1"/>
    <row r="256" s="23" customFormat="1"/>
    <row r="257" s="23" customFormat="1"/>
    <row r="258" s="23" customFormat="1"/>
    <row r="259" s="23" customFormat="1"/>
    <row r="260" s="23" customFormat="1"/>
    <row r="261" s="23" customFormat="1"/>
    <row r="262" s="23" customFormat="1"/>
    <row r="263" s="23" customFormat="1"/>
    <row r="264" s="23" customFormat="1"/>
    <row r="265" s="23" customFormat="1"/>
    <row r="266" s="23" customFormat="1"/>
    <row r="267" s="23" customFormat="1"/>
    <row r="268" s="23" customFormat="1"/>
    <row r="269" s="23" customFormat="1"/>
    <row r="270" s="23" customFormat="1"/>
    <row r="271" s="23" customFormat="1"/>
    <row r="272" s="23" customFormat="1"/>
    <row r="273" s="23" customFormat="1"/>
    <row r="274" s="23" customFormat="1"/>
    <row r="275" s="23" customFormat="1"/>
    <row r="276" s="23" customFormat="1"/>
    <row r="277" s="23" customFormat="1"/>
    <row r="278" s="23" customFormat="1"/>
    <row r="279" s="23" customFormat="1"/>
    <row r="280" s="23" customFormat="1"/>
    <row r="281" s="23" customFormat="1"/>
    <row r="282" s="23" customFormat="1"/>
    <row r="283" s="23" customFormat="1"/>
    <row r="284" s="23" customFormat="1"/>
    <row r="285" s="23" customFormat="1"/>
    <row r="286" s="23" customFormat="1"/>
    <row r="287" s="23" customFormat="1"/>
    <row r="288" s="23" customFormat="1"/>
    <row r="289" s="23" customFormat="1"/>
    <row r="290" s="23" customFormat="1"/>
    <row r="291" s="23" customFormat="1"/>
    <row r="292" s="23" customFormat="1"/>
    <row r="293" s="23" customFormat="1"/>
    <row r="294" s="23" customFormat="1"/>
    <row r="295" s="23" customFormat="1"/>
    <row r="296" s="23" customFormat="1"/>
    <row r="297" s="23" customFormat="1"/>
    <row r="298" s="23" customFormat="1"/>
    <row r="299" s="23" customFormat="1"/>
    <row r="300" s="23" customFormat="1"/>
    <row r="301" s="23" customFormat="1"/>
    <row r="302" s="23" customFormat="1"/>
    <row r="303" s="23" customFormat="1"/>
    <row r="304" s="23" customFormat="1"/>
    <row r="305" s="23" customFormat="1"/>
    <row r="306" s="23" customFormat="1"/>
    <row r="307" s="23" customFormat="1"/>
    <row r="308" s="23" customFormat="1"/>
    <row r="309" s="23" customFormat="1"/>
    <row r="310" s="23" customFormat="1"/>
    <row r="311" s="23" customFormat="1"/>
    <row r="312" s="23" customFormat="1"/>
    <row r="313" s="23" customFormat="1"/>
    <row r="314" s="23" customFormat="1"/>
    <row r="315" s="23" customFormat="1"/>
    <row r="316" s="23" customFormat="1"/>
    <row r="317" s="23" customFormat="1"/>
    <row r="318" s="23" customFormat="1"/>
    <row r="319" s="23" customFormat="1"/>
    <row r="320" s="23" customFormat="1"/>
    <row r="321" s="23" customFormat="1"/>
    <row r="322" s="23" customFormat="1"/>
    <row r="323" s="23" customFormat="1"/>
    <row r="324" s="23" customFormat="1"/>
    <row r="325" s="23" customFormat="1"/>
    <row r="326" s="23" customFormat="1"/>
    <row r="327" s="23" customFormat="1"/>
    <row r="328" s="23" customFormat="1"/>
    <row r="329" s="23" customFormat="1"/>
    <row r="330" s="23" customFormat="1"/>
    <row r="331" s="23" customFormat="1"/>
    <row r="332" s="23" customFormat="1"/>
    <row r="333" s="23" customFormat="1"/>
    <row r="334" s="23" customFormat="1"/>
    <row r="335" s="23" customFormat="1"/>
    <row r="336" s="23" customFormat="1"/>
    <row r="337" s="23" customFormat="1"/>
    <row r="338" s="23" customFormat="1"/>
    <row r="339" s="23" customFormat="1"/>
    <row r="340" s="23" customFormat="1"/>
    <row r="341" s="23" customFormat="1"/>
    <row r="342" s="23" customFormat="1"/>
    <row r="343" s="23" customFormat="1"/>
    <row r="344" s="23" customFormat="1"/>
    <row r="345" s="23" customFormat="1"/>
    <row r="346" s="23" customFormat="1"/>
    <row r="347" s="23" customFormat="1"/>
    <row r="348" s="23" customFormat="1"/>
    <row r="349" s="23" customFormat="1"/>
    <row r="350" s="23" customFormat="1"/>
    <row r="351" s="23" customFormat="1"/>
    <row r="352" s="23" customFormat="1"/>
    <row r="353" s="23" customFormat="1"/>
    <row r="354" s="23" customFormat="1"/>
    <row r="355" s="23" customFormat="1"/>
    <row r="356" s="23" customFormat="1"/>
    <row r="357" s="23" customFormat="1"/>
    <row r="358" s="23" customFormat="1"/>
    <row r="359" s="23" customFormat="1"/>
    <row r="360" s="23" customFormat="1"/>
    <row r="361" s="23" customFormat="1"/>
    <row r="362" s="23" customFormat="1"/>
    <row r="363" s="23" customFormat="1"/>
    <row r="364" s="23" customFormat="1"/>
    <row r="365" s="23" customFormat="1"/>
    <row r="366" s="23" customFormat="1"/>
    <row r="367" s="23" customFormat="1"/>
    <row r="368" s="23" customFormat="1"/>
    <row r="369" s="23" customFormat="1"/>
    <row r="370" s="23" customFormat="1"/>
    <row r="371" s="23" customFormat="1"/>
    <row r="372" s="23" customFormat="1"/>
    <row r="373" s="23" customFormat="1"/>
    <row r="374" s="23" customFormat="1"/>
    <row r="375" s="23" customFormat="1"/>
    <row r="376" s="23" customFormat="1"/>
    <row r="377" s="23" customFormat="1"/>
    <row r="378" s="23" customFormat="1"/>
    <row r="379" s="23" customFormat="1"/>
    <row r="380" s="23" customFormat="1"/>
    <row r="381" s="23" customFormat="1"/>
    <row r="382" s="23" customFormat="1"/>
    <row r="383" s="23" customFormat="1"/>
    <row r="384" s="23" customFormat="1"/>
    <row r="385" s="23" customFormat="1"/>
    <row r="386" s="23" customFormat="1"/>
    <row r="387" s="23" customFormat="1"/>
    <row r="388" s="23" customFormat="1"/>
    <row r="389" s="23" customFormat="1"/>
    <row r="390" s="23" customFormat="1"/>
    <row r="391" s="23" customFormat="1"/>
    <row r="392" s="23" customFormat="1"/>
    <row r="393" s="23" customFormat="1"/>
    <row r="394" s="23" customFormat="1"/>
    <row r="395" s="23" customFormat="1"/>
    <row r="396" s="23" customFormat="1"/>
    <row r="397" s="23" customFormat="1"/>
    <row r="398" s="23" customFormat="1"/>
    <row r="399" s="23" customFormat="1"/>
    <row r="400" s="23" customFormat="1"/>
    <row r="401" s="23" customFormat="1"/>
    <row r="402" s="23" customFormat="1"/>
    <row r="403" s="23" customFormat="1"/>
    <row r="404" s="23" customFormat="1"/>
    <row r="405" s="23" customFormat="1"/>
    <row r="406" s="23" customFormat="1"/>
    <row r="407" s="23" customFormat="1"/>
    <row r="408" s="23" customFormat="1"/>
    <row r="409" s="23" customFormat="1"/>
    <row r="410" s="23" customFormat="1"/>
    <row r="411" s="23" customFormat="1"/>
    <row r="412" s="23" customFormat="1"/>
    <row r="413" s="23" customFormat="1"/>
    <row r="414" s="23" customFormat="1"/>
    <row r="415" s="23" customFormat="1"/>
    <row r="416" s="23" customFormat="1"/>
    <row r="417" s="23" customFormat="1"/>
    <row r="418" s="23" customFormat="1"/>
    <row r="419" s="23" customFormat="1"/>
    <row r="420" s="23" customFormat="1"/>
    <row r="421" s="23" customFormat="1"/>
    <row r="422" s="23" customFormat="1"/>
    <row r="423" s="23" customFormat="1"/>
    <row r="424" s="23" customFormat="1"/>
  </sheetData>
  <mergeCells count="2">
    <mergeCell ref="A1:D1"/>
    <mergeCell ref="A12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Inputs</vt:lpstr>
      <vt:lpstr>WACC Calculator</vt:lpstr>
      <vt:lpstr>Sensitivity</vt:lpstr>
      <vt:lpstr>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Sotiris Chinos</cp:lastModifiedBy>
  <dcterms:modified xsi:type="dcterms:W3CDTF">2026-09-14T23:08:45Z</dcterms:modified>
</cp:coreProperties>
</file>